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lfhuisvestingsgroep.sharepoint.com/sites/Wolf/Wolf Intern/Kamerklik/Hospita contracten ed/"/>
    </mc:Choice>
  </mc:AlternateContent>
  <xr:revisionPtr revIDLastSave="651" documentId="8_{96F8413A-DCAB-4E5D-A15F-BABA7AE57D7E}" xr6:coauthVersionLast="47" xr6:coauthVersionMax="47" xr10:uidLastSave="{DB619A2D-3A35-40D4-8050-457FE47BFED1}"/>
  <bookViews>
    <workbookView xWindow="43080" yWindow="-120" windowWidth="29040" windowHeight="15720" xr2:uid="{10227D18-DB6C-4259-96BD-0C161714A39D}"/>
  </bookViews>
  <sheets>
    <sheet name="Handleiding" sheetId="5" r:id="rId1"/>
    <sheet name="Servicekosten" sheetId="1" r:id="rId2"/>
    <sheet name="Roerende zaken" sheetId="3" r:id="rId3"/>
    <sheet name="Opbrengsten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C13" i="1"/>
  <c r="A4" i="2"/>
  <c r="A2" i="3"/>
  <c r="B2" i="3"/>
  <c r="B12" i="1"/>
  <c r="D12" i="1" s="1"/>
  <c r="B11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4" i="1"/>
  <c r="D4" i="1" s="1"/>
  <c r="E4" i="1"/>
  <c r="F4" i="1" s="1"/>
  <c r="B4" i="2"/>
  <c r="B10" i="2" s="1"/>
  <c r="B13" i="1" l="1"/>
  <c r="B4" i="3"/>
  <c r="B6" i="2" s="1"/>
  <c r="D11" i="1"/>
  <c r="F11" i="1" s="1"/>
  <c r="G11" i="1" s="1"/>
  <c r="B14" i="1"/>
  <c r="F9" i="1"/>
  <c r="G9" i="1" s="1"/>
  <c r="F7" i="1"/>
  <c r="G7" i="1" s="1"/>
  <c r="F10" i="1"/>
  <c r="G10" i="1" s="1"/>
  <c r="F6" i="1"/>
  <c r="F5" i="1"/>
  <c r="G5" i="1" s="1"/>
  <c r="F12" i="1"/>
  <c r="G12" i="1" s="1"/>
  <c r="F8" i="1"/>
  <c r="G8" i="1" s="1"/>
  <c r="G4" i="1" l="1"/>
  <c r="D13" i="1"/>
  <c r="F13" i="1" s="1"/>
  <c r="G13" i="1" s="1"/>
  <c r="G6" i="1"/>
  <c r="C14" i="1" l="1"/>
  <c r="F14" i="1"/>
  <c r="D14" i="1"/>
  <c r="B19" i="1" l="1"/>
  <c r="B5" i="2" s="1"/>
  <c r="B7" i="2" s="1"/>
  <c r="B15" i="2" s="1"/>
  <c r="B17" i="2" s="1"/>
  <c r="B18" i="2" s="1"/>
  <c r="G14" i="1"/>
  <c r="B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Xanne Freesen</author>
  </authors>
  <commentList>
    <comment ref="C4" authorId="0" shapeId="0" xr:uid="{F2C49B6C-6C56-45E0-B316-8DFE1A397677}">
      <text>
        <r>
          <rPr>
            <sz val="9"/>
            <color indexed="81"/>
            <rFont val="Tahoma"/>
            <family val="2"/>
          </rPr>
          <t xml:space="preserve">Verwarming in de woonkamer en keuken zal niet veel vaker aan staan.
Volgens het Nibud betaal je circa €30 meer per extra persoon in het huishouden. 
</t>
        </r>
      </text>
    </comment>
    <comment ref="C5" authorId="0" shapeId="0" xr:uid="{E9CFE64F-752A-48E3-B62F-BBAA056D9B15}">
      <text>
        <r>
          <rPr>
            <sz val="9"/>
            <color indexed="81"/>
            <rFont val="Tahoma"/>
            <family val="2"/>
          </rPr>
          <t>Enkele apparaten staan toch al aan, zoals de ijskast.
Volgens het nibud stijgen de kosten van 1 naar 2 personen circa €20-25 per maand</t>
        </r>
      </text>
    </comment>
    <comment ref="C6" authorId="0" shapeId="0" xr:uid="{3B40BA76-FA20-42C0-976F-FEBA171DE551}">
      <text>
        <r>
          <rPr>
            <sz val="9"/>
            <color indexed="81"/>
            <rFont val="Tahoma"/>
            <family val="2"/>
          </rPr>
          <t>Volgens het Nibud stijgen de kosten circa €5 per maand van 1 naar 2 personen</t>
        </r>
      </text>
    </comment>
  </commentList>
</comments>
</file>

<file path=xl/sharedStrings.xml><?xml version="1.0" encoding="utf-8"?>
<sst xmlns="http://schemas.openxmlformats.org/spreadsheetml/2006/main" count="79" uniqueCount="69">
  <si>
    <t>Water</t>
  </si>
  <si>
    <t>Wasmachine</t>
  </si>
  <si>
    <t>Hospitaverhuurder</t>
  </si>
  <si>
    <t>Extra door hospitahuurder</t>
  </si>
  <si>
    <t>Totaal</t>
  </si>
  <si>
    <t>Te betalen door hospitaverhuurder</t>
  </si>
  <si>
    <t>Te betalen door hospitahuurder</t>
  </si>
  <si>
    <t>Besparing voor Hospitaverhuurder/ maand</t>
  </si>
  <si>
    <t>Voordeel voor Hospitahuurder t.o.v. zelfstandig wonen</t>
  </si>
  <si>
    <t>Internet en TV</t>
  </si>
  <si>
    <t>Voorbeeld berekening</t>
  </si>
  <si>
    <t>Besparing op servicekosten</t>
  </si>
  <si>
    <t>Voorbeeld aantal maanden dat u verhuurt</t>
  </si>
  <si>
    <t>Totale opbrengsten</t>
  </si>
  <si>
    <t>Totale kosten</t>
  </si>
  <si>
    <t>Afschrijving roerende zaken</t>
  </si>
  <si>
    <t>Waterkoker</t>
  </si>
  <si>
    <t>Koffie apparaat</t>
  </si>
  <si>
    <t>Oven</t>
  </si>
  <si>
    <t>Magnetron</t>
  </si>
  <si>
    <t>Ijskast</t>
  </si>
  <si>
    <t>Vaatwasser</t>
  </si>
  <si>
    <t>Wasdroger</t>
  </si>
  <si>
    <t>Stofzuiger</t>
  </si>
  <si>
    <t>Meubels in gehuurde kamer</t>
  </si>
  <si>
    <t>Onderoud en kleine reparaties</t>
  </si>
  <si>
    <t>Ontstoppingsfonds</t>
  </si>
  <si>
    <t>Glasfonds</t>
  </si>
  <si>
    <t>Gas</t>
  </si>
  <si>
    <t>Elektra</t>
  </si>
  <si>
    <t>Schoonmaak gemeenschappelijke ruimtes</t>
  </si>
  <si>
    <t>Elektra gemeenschappelijke ruimtes</t>
  </si>
  <si>
    <t>Administratiekosten over Gas, elektra en water</t>
  </si>
  <si>
    <t>Administratiekosten over overige servicekosten</t>
  </si>
  <si>
    <t>Kookpitten</t>
  </si>
  <si>
    <t>Vloerbekleding en gordijnen</t>
  </si>
  <si>
    <t>Inkomsten</t>
  </si>
  <si>
    <t>Kosten</t>
  </si>
  <si>
    <t xml:space="preserve">Instructies </t>
  </si>
  <si>
    <t>Deel voor hospitaverhuurder</t>
  </si>
  <si>
    <t>Resultaat</t>
  </si>
  <si>
    <t>Verwachte opbrengsten</t>
  </si>
  <si>
    <t>Voorbeelden van roerende zaken in de woning</t>
  </si>
  <si>
    <t>Roerende zaken:</t>
  </si>
  <si>
    <t>Als hospitaverhuurder kun je een deel van de servicekosten delen met de hopspitahuurder.</t>
  </si>
  <si>
    <t>Algemene gegevens</t>
  </si>
  <si>
    <t>de verschillende tabbladen te starten:</t>
  </si>
  <si>
    <t>Eenmalige kosten aan Kamerklik</t>
  </si>
  <si>
    <t>Kosten/ maand aan Kamerklik</t>
  </si>
  <si>
    <t>Gemiddelde waarde alle apparaten en meubels</t>
  </si>
  <si>
    <t>Kale huur van de te verhuren kamer per maand</t>
  </si>
  <si>
    <t>Deel dat per jaar in rekening gebracht mag worden</t>
  </si>
  <si>
    <t>Kosten voor de roerende zaken voor hospitahuurder per maand</t>
  </si>
  <si>
    <t>Maandelijkse servicekosten *</t>
  </si>
  <si>
    <t>Servicekosten (die de aspirant hospitaverhuurder aan zijn huisbaas betaalt per maand. Zonder hospitahuurder.</t>
  </si>
  <si>
    <t xml:space="preserve">https://www.rijksoverheid.nl/onderwerpen/woning-verhuren/vraag-en-antwoord/wat-moet-ik-weten-als-ik-een-hospitakamer-wil-verhuren </t>
  </si>
  <si>
    <t xml:space="preserve">Vul hieronder de gekleurde cellen in om de proefberekening op </t>
  </si>
  <si>
    <t xml:space="preserve">In te vullen door u: </t>
  </si>
  <si>
    <t>Hoeveel mensen wonen er op dit moment in uw huis? (vul 1 in als u alleen woont)</t>
  </si>
  <si>
    <t xml:space="preserve">* Als hospitaverhuurder betaalt u maandelijks een voorschot voor deze servicekosten. U betaalt dit voorschot aan uw huisbaas of nuts bedrijf. Jaarlijks wordt bepaald wat de daadwerkelijke kosten waren. Het verschil krijgt u terug of moet u bijbetalen. </t>
  </si>
  <si>
    <t xml:space="preserve">Als u een hospitahuurder in huis krijgt, zal u in totaal meer kosten hebben. De totale kosten kunt u met uw hospitahuurder delen. Uw hospitahuurder betaalt u als hospitaverhuurder maandelijks een voorschot. U als hospitaverhuurder dient dit ook jaarlijks met de hospitahuurder af te rekenen. Het verschil dient uw hospitahuurder aan u bij te betalen of van u terug te ontvangen. </t>
  </si>
  <si>
    <t xml:space="preserve">In dit overzicht kunt u een proefberekening maken van de verwachte besparing als </t>
  </si>
  <si>
    <t xml:space="preserve">u besluit om een kamer aan een hospitahuurder te gaan verhuren. </t>
  </si>
  <si>
    <t>Voor uw totale opbrengsten, zie tabblad Opbrengsten.</t>
  </si>
  <si>
    <t xml:space="preserve">Administratiekosten </t>
  </si>
  <si>
    <t>Totaal per maand</t>
  </si>
  <si>
    <t>Uw opbrengsten/ jaar</t>
  </si>
  <si>
    <t>Uw opbrengsten/ maand</t>
  </si>
  <si>
    <t xml:space="preserve">Heeft u een huurwoning? Dan hoeft u uw huuropbrengsten niet aan te geven. En doet u op dezelfde manier belastingaangifte voor uw woning als wanneer u geen kamer zou verhuren.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</si>
</sst>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5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9"/>
      <color theme="1"/>
      <name val="Segoe UI"/>
      <family val="2"/>
    </font>
    <font>
      <sz val="9"/>
      <color indexed="81"/>
      <name val="Tahoma"/>
      <family val="2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1">
    <xf numFmtId="0" fontId="0" fillId="0" borderId="0" xfId="0"/>
    <xf numFmtId="44" fontId="0" fillId="0" borderId="0" xfId="0" applyNumberFormat="1"/>
    <xf numFmtId="0" fontId="0" fillId="0" borderId="0" xfId="0" applyAlignment="1">
      <alignment wrapText="1"/>
    </xf>
    <xf numFmtId="44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4" fontId="3" fillId="0" borderId="0" xfId="0" applyNumberFormat="1" applyFont="1"/>
    <xf numFmtId="9" fontId="3" fillId="0" borderId="0" xfId="2" applyFont="1" applyAlignment="1">
      <alignment vertical="center"/>
    </xf>
    <xf numFmtId="0" fontId="0" fillId="2" borderId="2" xfId="0" applyFill="1" applyBorder="1" applyAlignment="1">
      <alignment horizontal="center"/>
    </xf>
    <xf numFmtId="44" fontId="0" fillId="2" borderId="2" xfId="1" applyFont="1" applyFill="1" applyBorder="1"/>
    <xf numFmtId="44" fontId="0" fillId="2" borderId="3" xfId="1" applyFont="1" applyFill="1" applyBorder="1"/>
    <xf numFmtId="0" fontId="0" fillId="2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44" fontId="0" fillId="3" borderId="2" xfId="0" applyNumberFormat="1" applyFill="1" applyBorder="1"/>
    <xf numFmtId="44" fontId="0" fillId="3" borderId="3" xfId="0" applyNumberFormat="1" applyFill="1" applyBorder="1"/>
    <xf numFmtId="0" fontId="0" fillId="2" borderId="5" xfId="0" applyFill="1" applyBorder="1"/>
    <xf numFmtId="9" fontId="0" fillId="2" borderId="6" xfId="0" applyNumberFormat="1" applyFill="1" applyBorder="1"/>
    <xf numFmtId="0" fontId="0" fillId="3" borderId="7" xfId="0" applyFill="1" applyBorder="1"/>
    <xf numFmtId="0" fontId="0" fillId="3" borderId="1" xfId="0" applyFill="1" applyBorder="1" applyAlignment="1">
      <alignment wrapText="1"/>
    </xf>
    <xf numFmtId="44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/>
    <xf numFmtId="44" fontId="0" fillId="2" borderId="3" xfId="0" applyNumberFormat="1" applyFill="1" applyBorder="1"/>
    <xf numFmtId="0" fontId="0" fillId="3" borderId="3" xfId="0" applyFill="1" applyBorder="1"/>
    <xf numFmtId="44" fontId="0" fillId="3" borderId="3" xfId="1" applyFont="1" applyFill="1" applyBorder="1"/>
    <xf numFmtId="0" fontId="0" fillId="3" borderId="4" xfId="0" applyFill="1" applyBorder="1"/>
    <xf numFmtId="0" fontId="0" fillId="2" borderId="4" xfId="0" applyFill="1" applyBorder="1"/>
    <xf numFmtId="44" fontId="0" fillId="2" borderId="2" xfId="0" applyNumberFormat="1" applyFill="1" applyBorder="1"/>
    <xf numFmtId="44" fontId="0" fillId="3" borderId="4" xfId="1" applyFont="1" applyFill="1" applyBorder="1"/>
    <xf numFmtId="44" fontId="0" fillId="2" borderId="4" xfId="0" applyNumberFormat="1" applyFill="1" applyBorder="1"/>
    <xf numFmtId="44" fontId="0" fillId="0" borderId="0" xfId="1" applyFont="1" applyFill="1" applyBorder="1"/>
    <xf numFmtId="0" fontId="3" fillId="0" borderId="1" xfId="0" applyFont="1" applyBorder="1"/>
    <xf numFmtId="44" fontId="7" fillId="2" borderId="2" xfId="1" applyFont="1" applyFill="1" applyBorder="1"/>
    <xf numFmtId="0" fontId="7" fillId="3" borderId="7" xfId="0" applyFont="1" applyFill="1" applyBorder="1"/>
    <xf numFmtId="9" fontId="7" fillId="3" borderId="3" xfId="0" applyNumberFormat="1" applyFont="1" applyFill="1" applyBorder="1"/>
    <xf numFmtId="0" fontId="7" fillId="2" borderId="9" xfId="0" applyFont="1" applyFill="1" applyBorder="1"/>
    <xf numFmtId="44" fontId="7" fillId="2" borderId="4" xfId="0" applyNumberFormat="1" applyFont="1" applyFill="1" applyBorder="1"/>
    <xf numFmtId="44" fontId="7" fillId="2" borderId="5" xfId="0" applyNumberFormat="1" applyFont="1" applyFill="1" applyBorder="1" applyAlignment="1">
      <alignment horizontal="left" vertical="center"/>
    </xf>
    <xf numFmtId="0" fontId="0" fillId="0" borderId="1" xfId="0" applyBorder="1"/>
    <xf numFmtId="0" fontId="0" fillId="3" borderId="0" xfId="0" applyFill="1" applyAlignment="1">
      <alignment wrapText="1"/>
    </xf>
    <xf numFmtId="0" fontId="0" fillId="3" borderId="2" xfId="0" applyFill="1" applyBorder="1"/>
    <xf numFmtId="0" fontId="0" fillId="0" borderId="11" xfId="0" applyBorder="1"/>
    <xf numFmtId="0" fontId="0" fillId="4" borderId="1" xfId="0" applyFill="1" applyBorder="1"/>
    <xf numFmtId="44" fontId="0" fillId="4" borderId="1" xfId="1" applyFont="1" applyFill="1" applyBorder="1"/>
    <xf numFmtId="44" fontId="0" fillId="0" borderId="1" xfId="0" applyNumberFormat="1" applyBorder="1" applyAlignment="1">
      <alignment wrapText="1"/>
    </xf>
    <xf numFmtId="0" fontId="3" fillId="0" borderId="0" xfId="0" applyFont="1" applyAlignment="1">
      <alignment wrapText="1"/>
    </xf>
    <xf numFmtId="0" fontId="0" fillId="2" borderId="2" xfId="0" applyFill="1" applyBorder="1" applyAlignment="1">
      <alignment wrapText="1"/>
    </xf>
    <xf numFmtId="0" fontId="8" fillId="0" borderId="0" xfId="3"/>
    <xf numFmtId="0" fontId="0" fillId="0" borderId="1" xfId="0" applyBorder="1" applyAlignment="1">
      <alignment wrapText="1"/>
    </xf>
    <xf numFmtId="9" fontId="0" fillId="2" borderId="2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44" fontId="0" fillId="3" borderId="0" xfId="0" applyNumberFormat="1" applyFill="1" applyBorder="1"/>
    <xf numFmtId="0" fontId="0" fillId="0" borderId="0" xfId="0" applyBorder="1"/>
    <xf numFmtId="0" fontId="0" fillId="3" borderId="2" xfId="0" applyFill="1" applyBorder="1" applyAlignment="1">
      <alignment horizontal="center"/>
    </xf>
    <xf numFmtId="0" fontId="0" fillId="3" borderId="5" xfId="0" applyFill="1" applyBorder="1"/>
    <xf numFmtId="44" fontId="0" fillId="3" borderId="11" xfId="0" applyNumberFormat="1" applyFill="1" applyBorder="1"/>
    <xf numFmtId="44" fontId="0" fillId="3" borderId="6" xfId="0" applyNumberFormat="1" applyFill="1" applyBorder="1"/>
    <xf numFmtId="44" fontId="0" fillId="3" borderId="8" xfId="0" applyNumberFormat="1" applyFill="1" applyBorder="1"/>
    <xf numFmtId="0" fontId="0" fillId="3" borderId="4" xfId="0" applyFill="1" applyBorder="1" applyAlignment="1">
      <alignment wrapText="1"/>
    </xf>
    <xf numFmtId="44" fontId="0" fillId="2" borderId="4" xfId="1" applyFont="1" applyFill="1" applyBorder="1"/>
    <xf numFmtId="44" fontId="0" fillId="3" borderId="12" xfId="0" applyNumberFormat="1" applyFill="1" applyBorder="1"/>
    <xf numFmtId="9" fontId="0" fillId="2" borderId="4" xfId="2" applyFont="1" applyFill="1" applyBorder="1" applyAlignment="1">
      <alignment horizontal="center" vertical="center"/>
    </xf>
    <xf numFmtId="44" fontId="0" fillId="3" borderId="4" xfId="0" applyNumberFormat="1" applyFill="1" applyBorder="1"/>
    <xf numFmtId="0" fontId="0" fillId="0" borderId="0" xfId="0" applyFill="1" applyBorder="1"/>
    <xf numFmtId="9" fontId="0" fillId="0" borderId="0" xfId="2" applyFont="1" applyFill="1" applyBorder="1"/>
    <xf numFmtId="0" fontId="0" fillId="3" borderId="9" xfId="0" applyFill="1" applyBorder="1"/>
    <xf numFmtId="9" fontId="0" fillId="3" borderId="10" xfId="0" applyNumberFormat="1" applyFill="1" applyBorder="1"/>
    <xf numFmtId="0" fontId="3" fillId="3" borderId="1" xfId="0" applyFont="1" applyFill="1" applyBorder="1"/>
    <xf numFmtId="44" fontId="3" fillId="3" borderId="1" xfId="0" applyNumberFormat="1" applyFont="1" applyFill="1" applyBorder="1"/>
  </cellXfs>
  <cellStyles count="4">
    <cellStyle name="Hyperlink" xfId="3" builtinId="8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19051</xdr:colOff>
      <xdr:row>0</xdr:row>
      <xdr:rowOff>76636</xdr:rowOff>
    </xdr:from>
    <xdr:to>
      <xdr:col>9</xdr:col>
      <xdr:colOff>59429</xdr:colOff>
      <xdr:row>5</xdr:row>
      <xdr:rowOff>66675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81BAA36-4DAF-F8C8-C910-2C19C1F15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1" y="76636"/>
          <a:ext cx="2631178" cy="894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ijksoverheid.nl/onderwerpen/woning-verhuren/vraag-en-antwoord/wat-moet-ik-weten-als-ik-een-hospitakamer-wil-verhur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FD8E-27A7-48B6-87DC-902848B64BCD}">
  <dimension ref="A1:B29"/>
  <sheetViews>
    <sheetView tabSelected="1" workbookViewId="0">
      <selection activeCell="E13" sqref="E13"/>
    </sheetView>
  </sheetViews>
  <sheetFormatPr defaultRowHeight="14.25" x14ac:dyDescent="0.45"/>
  <cols>
    <col min="1" max="1" width="43.3984375" customWidth="1"/>
    <col min="2" max="2" width="19.3984375" customWidth="1"/>
  </cols>
  <sheetData>
    <row r="1" spans="1:2" x14ac:dyDescent="0.45">
      <c r="A1" s="5" t="s">
        <v>38</v>
      </c>
    </row>
    <row r="3" spans="1:2" x14ac:dyDescent="0.45">
      <c r="A3" t="s">
        <v>44</v>
      </c>
    </row>
    <row r="4" spans="1:2" x14ac:dyDescent="0.45">
      <c r="A4" t="s">
        <v>61</v>
      </c>
    </row>
    <row r="5" spans="1:2" x14ac:dyDescent="0.45">
      <c r="A5" t="s">
        <v>62</v>
      </c>
    </row>
    <row r="7" spans="1:2" x14ac:dyDescent="0.45">
      <c r="A7" t="s">
        <v>63</v>
      </c>
    </row>
    <row r="9" spans="1:2" x14ac:dyDescent="0.45">
      <c r="A9" t="s">
        <v>56</v>
      </c>
    </row>
    <row r="10" spans="1:2" x14ac:dyDescent="0.45">
      <c r="A10" t="s">
        <v>46</v>
      </c>
    </row>
    <row r="12" spans="1:2" x14ac:dyDescent="0.45">
      <c r="A12" s="5" t="s">
        <v>45</v>
      </c>
      <c r="B12" s="5" t="s">
        <v>57</v>
      </c>
    </row>
    <row r="13" spans="1:2" ht="28.5" x14ac:dyDescent="0.45">
      <c r="A13" s="50" t="s">
        <v>58</v>
      </c>
      <c r="B13" s="44">
        <v>1</v>
      </c>
    </row>
    <row r="14" spans="1:2" x14ac:dyDescent="0.45">
      <c r="A14" s="40" t="s">
        <v>50</v>
      </c>
      <c r="B14" s="45">
        <v>250</v>
      </c>
    </row>
    <row r="16" spans="1:2" ht="42.75" x14ac:dyDescent="0.45">
      <c r="A16" s="47" t="s">
        <v>54</v>
      </c>
    </row>
    <row r="17" spans="1:2" x14ac:dyDescent="0.45">
      <c r="A17" s="40" t="s">
        <v>28</v>
      </c>
      <c r="B17" s="45">
        <v>150</v>
      </c>
    </row>
    <row r="18" spans="1:2" x14ac:dyDescent="0.45">
      <c r="A18" s="40" t="s">
        <v>29</v>
      </c>
      <c r="B18" s="45">
        <v>50</v>
      </c>
    </row>
    <row r="19" spans="1:2" x14ac:dyDescent="0.45">
      <c r="A19" s="40" t="s">
        <v>0</v>
      </c>
      <c r="B19" s="45">
        <v>10</v>
      </c>
    </row>
    <row r="20" spans="1:2" x14ac:dyDescent="0.45">
      <c r="A20" s="40" t="s">
        <v>25</v>
      </c>
      <c r="B20" s="45">
        <v>1</v>
      </c>
    </row>
    <row r="21" spans="1:2" x14ac:dyDescent="0.45">
      <c r="A21" s="40" t="s">
        <v>30</v>
      </c>
      <c r="B21" s="45">
        <v>5</v>
      </c>
    </row>
    <row r="22" spans="1:2" x14ac:dyDescent="0.45">
      <c r="A22" s="40" t="s">
        <v>31</v>
      </c>
      <c r="B22" s="45">
        <v>1</v>
      </c>
    </row>
    <row r="23" spans="1:2" x14ac:dyDescent="0.45">
      <c r="A23" s="40" t="s">
        <v>26</v>
      </c>
      <c r="B23" s="45">
        <v>1</v>
      </c>
    </row>
    <row r="24" spans="1:2" x14ac:dyDescent="0.45">
      <c r="A24" s="40" t="s">
        <v>27</v>
      </c>
      <c r="B24" s="45">
        <v>1</v>
      </c>
    </row>
    <row r="25" spans="1:2" x14ac:dyDescent="0.45">
      <c r="A25" s="40" t="s">
        <v>9</v>
      </c>
      <c r="B25" s="45">
        <v>60</v>
      </c>
    </row>
    <row r="27" spans="1:2" x14ac:dyDescent="0.45">
      <c r="A27" s="5" t="s">
        <v>43</v>
      </c>
    </row>
    <row r="28" spans="1:2" x14ac:dyDescent="0.45">
      <c r="A28" s="46" t="s">
        <v>49</v>
      </c>
      <c r="B28" s="45">
        <v>2500</v>
      </c>
    </row>
    <row r="29" spans="1:2" x14ac:dyDescent="0.45">
      <c r="B29" s="4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529BA-69A6-4D34-8331-343DE69A5850}">
  <dimension ref="A1:L25"/>
  <sheetViews>
    <sheetView workbookViewId="0">
      <selection activeCell="H11" sqref="H11"/>
    </sheetView>
  </sheetViews>
  <sheetFormatPr defaultRowHeight="14.25" x14ac:dyDescent="0.45"/>
  <cols>
    <col min="1" max="1" width="36.265625" customWidth="1"/>
    <col min="2" max="2" width="17.73046875" bestFit="1" customWidth="1"/>
    <col min="3" max="3" width="24.3984375" bestFit="1" customWidth="1"/>
    <col min="5" max="6" width="17.3984375" customWidth="1"/>
    <col min="7" max="7" width="21.86328125" customWidth="1"/>
    <col min="10" max="10" width="63.59765625" bestFit="1" customWidth="1"/>
    <col min="11" max="11" width="10.3984375" bestFit="1" customWidth="1"/>
  </cols>
  <sheetData>
    <row r="1" spans="1:12" x14ac:dyDescent="0.45">
      <c r="A1" s="5" t="s">
        <v>53</v>
      </c>
    </row>
    <row r="2" spans="1:12" x14ac:dyDescent="0.45">
      <c r="A2" s="5"/>
    </row>
    <row r="3" spans="1:12" ht="28.5" x14ac:dyDescent="0.45">
      <c r="A3" s="54"/>
      <c r="B3" s="10" t="s">
        <v>2</v>
      </c>
      <c r="C3" s="10" t="s">
        <v>3</v>
      </c>
      <c r="D3" s="55" t="s">
        <v>4</v>
      </c>
      <c r="E3" s="13" t="s">
        <v>39</v>
      </c>
      <c r="F3" s="14" t="s">
        <v>5</v>
      </c>
      <c r="G3" s="14" t="s">
        <v>6</v>
      </c>
    </row>
    <row r="4" spans="1:12" x14ac:dyDescent="0.45">
      <c r="A4" s="56" t="s">
        <v>28</v>
      </c>
      <c r="B4" s="11">
        <f>Handleiding!B17</f>
        <v>150</v>
      </c>
      <c r="C4" s="11">
        <v>30</v>
      </c>
      <c r="D4" s="57">
        <f>SUM(B4:C4)</f>
        <v>180</v>
      </c>
      <c r="E4" s="51">
        <f>Handleiding!B13/(Handleiding!B13+1)</f>
        <v>0.5</v>
      </c>
      <c r="F4" s="15">
        <f>D4*$E$4</f>
        <v>90</v>
      </c>
      <c r="G4" s="58">
        <f t="shared" ref="G4:G14" si="0">D4-F4</f>
        <v>90</v>
      </c>
      <c r="J4" s="17" t="s">
        <v>32</v>
      </c>
      <c r="K4" s="18">
        <v>0.02</v>
      </c>
    </row>
    <row r="5" spans="1:12" x14ac:dyDescent="0.45">
      <c r="A5" s="19" t="s">
        <v>29</v>
      </c>
      <c r="B5" s="12">
        <f>Handleiding!B18</f>
        <v>50</v>
      </c>
      <c r="C5" s="12">
        <v>25</v>
      </c>
      <c r="D5" s="53">
        <f t="shared" ref="D5:D6" si="1">SUM(B5:C5)</f>
        <v>75</v>
      </c>
      <c r="E5" s="52"/>
      <c r="F5" s="16">
        <f t="shared" ref="F5:F13" si="2">D5*$E$4</f>
        <v>37.5</v>
      </c>
      <c r="G5" s="59">
        <f t="shared" si="0"/>
        <v>37.5</v>
      </c>
      <c r="J5" s="67" t="s">
        <v>33</v>
      </c>
      <c r="K5" s="68">
        <v>0.05</v>
      </c>
    </row>
    <row r="6" spans="1:12" x14ac:dyDescent="0.45">
      <c r="A6" s="19" t="s">
        <v>0</v>
      </c>
      <c r="B6" s="12">
        <f>Handleiding!B19</f>
        <v>10</v>
      </c>
      <c r="C6" s="12">
        <v>5</v>
      </c>
      <c r="D6" s="53">
        <f t="shared" si="1"/>
        <v>15</v>
      </c>
      <c r="E6" s="52"/>
      <c r="F6" s="16">
        <f t="shared" si="2"/>
        <v>7.5</v>
      </c>
      <c r="G6" s="59">
        <f t="shared" si="0"/>
        <v>7.5</v>
      </c>
      <c r="I6" s="54"/>
      <c r="J6" s="65"/>
      <c r="K6" s="66"/>
      <c r="L6" s="54"/>
    </row>
    <row r="7" spans="1:12" x14ac:dyDescent="0.45">
      <c r="A7" s="19" t="s">
        <v>25</v>
      </c>
      <c r="B7" s="12">
        <f>Handleiding!B20</f>
        <v>1</v>
      </c>
      <c r="C7" s="12">
        <v>0</v>
      </c>
      <c r="D7" s="53">
        <f>SUM(B7:C7)</f>
        <v>1</v>
      </c>
      <c r="E7" s="52"/>
      <c r="F7" s="16">
        <f t="shared" si="2"/>
        <v>0.5</v>
      </c>
      <c r="G7" s="59">
        <f t="shared" si="0"/>
        <v>0.5</v>
      </c>
      <c r="I7" s="54"/>
      <c r="J7" s="54"/>
      <c r="L7" s="54"/>
    </row>
    <row r="8" spans="1:12" x14ac:dyDescent="0.45">
      <c r="A8" s="19" t="s">
        <v>30</v>
      </c>
      <c r="B8" s="12">
        <f>Handleiding!B21</f>
        <v>5</v>
      </c>
      <c r="C8" s="12">
        <v>0</v>
      </c>
      <c r="D8" s="53">
        <f>SUM(B8:C8)</f>
        <v>5</v>
      </c>
      <c r="E8" s="52"/>
      <c r="F8" s="16">
        <f t="shared" si="2"/>
        <v>2.5</v>
      </c>
      <c r="G8" s="59">
        <f t="shared" si="0"/>
        <v>2.5</v>
      </c>
    </row>
    <row r="9" spans="1:12" x14ac:dyDescent="0.45">
      <c r="A9" s="19" t="s">
        <v>31</v>
      </c>
      <c r="B9" s="12">
        <f>Handleiding!B22</f>
        <v>1</v>
      </c>
      <c r="C9" s="12">
        <v>0</v>
      </c>
      <c r="D9" s="53">
        <f>SUM(B9:C9)</f>
        <v>1</v>
      </c>
      <c r="E9" s="52"/>
      <c r="F9" s="16">
        <f t="shared" si="2"/>
        <v>0.5</v>
      </c>
      <c r="G9" s="59">
        <f t="shared" si="0"/>
        <v>0.5</v>
      </c>
    </row>
    <row r="10" spans="1:12" x14ac:dyDescent="0.45">
      <c r="A10" s="19" t="s">
        <v>26</v>
      </c>
      <c r="B10" s="12">
        <f>Handleiding!B23</f>
        <v>1</v>
      </c>
      <c r="C10" s="12">
        <v>0</v>
      </c>
      <c r="D10" s="53">
        <f t="shared" ref="D10" si="3">SUM(B10:C10)</f>
        <v>1</v>
      </c>
      <c r="E10" s="52"/>
      <c r="F10" s="16">
        <f t="shared" si="2"/>
        <v>0.5</v>
      </c>
      <c r="G10" s="59">
        <f t="shared" si="0"/>
        <v>0.5</v>
      </c>
    </row>
    <row r="11" spans="1:12" x14ac:dyDescent="0.45">
      <c r="A11" s="19" t="s">
        <v>27</v>
      </c>
      <c r="B11" s="12">
        <f>Handleiding!B24</f>
        <v>1</v>
      </c>
      <c r="C11" s="12">
        <v>0</v>
      </c>
      <c r="D11" s="53">
        <f t="shared" ref="D11:D13" si="4">SUM(B11:C11)</f>
        <v>1</v>
      </c>
      <c r="E11" s="52"/>
      <c r="F11" s="16">
        <f t="shared" si="2"/>
        <v>0.5</v>
      </c>
      <c r="G11" s="59">
        <f t="shared" si="0"/>
        <v>0.5</v>
      </c>
    </row>
    <row r="12" spans="1:12" x14ac:dyDescent="0.45">
      <c r="A12" s="19" t="s">
        <v>9</v>
      </c>
      <c r="B12" s="12">
        <f>Handleiding!B25</f>
        <v>60</v>
      </c>
      <c r="C12" s="12">
        <v>0</v>
      </c>
      <c r="D12" s="16">
        <f>SUM(B12:C12)</f>
        <v>60</v>
      </c>
      <c r="E12" s="52"/>
      <c r="F12" s="16">
        <f>D12*$E$4</f>
        <v>30</v>
      </c>
      <c r="G12" s="59">
        <f>D12-F12</f>
        <v>30</v>
      </c>
    </row>
    <row r="13" spans="1:12" x14ac:dyDescent="0.45">
      <c r="A13" s="60" t="s">
        <v>64</v>
      </c>
      <c r="B13" s="61">
        <f>K4*(B4+B5+B6)+K5*(B7+B8+B9+B10+B11+B12)</f>
        <v>7.65</v>
      </c>
      <c r="C13" s="61">
        <f>(C4+C5+C6)*K4</f>
        <v>1.2</v>
      </c>
      <c r="D13" s="62">
        <f t="shared" si="4"/>
        <v>8.85</v>
      </c>
      <c r="E13" s="63"/>
      <c r="F13" s="64">
        <f t="shared" si="2"/>
        <v>4.4249999999999998</v>
      </c>
      <c r="G13" s="64">
        <f t="shared" si="0"/>
        <v>4.4249999999999998</v>
      </c>
    </row>
    <row r="14" spans="1:12" x14ac:dyDescent="0.45">
      <c r="A14" s="5" t="s">
        <v>4</v>
      </c>
      <c r="B14" s="8">
        <f>SUM(B4:B13)</f>
        <v>286.64999999999998</v>
      </c>
      <c r="C14" s="8">
        <f>SUM(C4:C13)</f>
        <v>61.2</v>
      </c>
      <c r="D14" s="8">
        <f>SUM(B14:C14)</f>
        <v>347.84999999999997</v>
      </c>
      <c r="E14" s="9"/>
      <c r="F14" s="8">
        <f>SUM(F4:F13)</f>
        <v>173.92500000000001</v>
      </c>
      <c r="G14" s="8">
        <f t="shared" si="0"/>
        <v>173.92499999999995</v>
      </c>
    </row>
    <row r="15" spans="1:12" x14ac:dyDescent="0.45">
      <c r="F15" s="1"/>
    </row>
    <row r="18" spans="1:10" x14ac:dyDescent="0.45">
      <c r="A18" s="5" t="s">
        <v>40</v>
      </c>
    </row>
    <row r="19" spans="1:10" x14ac:dyDescent="0.45">
      <c r="A19" s="20" t="s">
        <v>7</v>
      </c>
      <c r="B19" s="21">
        <f>B14-F14</f>
        <v>112.72499999999997</v>
      </c>
    </row>
    <row r="20" spans="1:10" ht="28.5" x14ac:dyDescent="0.45">
      <c r="A20" s="20" t="s">
        <v>8</v>
      </c>
      <c r="B20" s="21">
        <f>B14-G14</f>
        <v>112.72500000000002</v>
      </c>
    </row>
    <row r="22" spans="1:10" ht="99.75" x14ac:dyDescent="0.45">
      <c r="A22" s="41" t="s">
        <v>59</v>
      </c>
      <c r="F22" s="2"/>
      <c r="G22" s="2"/>
    </row>
    <row r="23" spans="1:10" ht="142.5" x14ac:dyDescent="0.45">
      <c r="A23" s="41" t="s">
        <v>60</v>
      </c>
      <c r="B23" s="1"/>
      <c r="C23" s="1"/>
      <c r="D23" s="1"/>
      <c r="E23" s="1"/>
      <c r="F23" s="1"/>
      <c r="G23" s="1"/>
    </row>
    <row r="24" spans="1:10" x14ac:dyDescent="0.45">
      <c r="C24" s="1"/>
      <c r="D24" s="1"/>
      <c r="E24" s="1"/>
      <c r="F24" s="1"/>
      <c r="G24" s="1"/>
      <c r="J24" s="7"/>
    </row>
    <row r="25" spans="1:10" x14ac:dyDescent="0.45">
      <c r="B25" s="1"/>
      <c r="C25" s="1"/>
      <c r="D25" s="1"/>
      <c r="E25" s="1"/>
      <c r="F25" s="1"/>
      <c r="G25" s="1"/>
    </row>
  </sheetData>
  <mergeCells count="1">
    <mergeCell ref="E4:E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7C9D3-F7DD-450A-8AE3-314ED456DB45}">
  <dimension ref="A2:B18"/>
  <sheetViews>
    <sheetView workbookViewId="0">
      <selection activeCell="B10" sqref="B10"/>
    </sheetView>
  </sheetViews>
  <sheetFormatPr defaultRowHeight="14.25" x14ac:dyDescent="0.45"/>
  <cols>
    <col min="1" max="1" width="57.1328125" customWidth="1"/>
    <col min="2" max="2" width="10.3984375" bestFit="1" customWidth="1"/>
  </cols>
  <sheetData>
    <row r="2" spans="1:2" x14ac:dyDescent="0.45">
      <c r="A2" s="39" t="str">
        <f>Handleiding!A28</f>
        <v>Gemiddelde waarde alle apparaten en meubels</v>
      </c>
      <c r="B2" s="34">
        <f>Handleiding!B28</f>
        <v>2500</v>
      </c>
    </row>
    <row r="3" spans="1:2" x14ac:dyDescent="0.45">
      <c r="A3" s="35" t="s">
        <v>51</v>
      </c>
      <c r="B3" s="36">
        <v>0.2</v>
      </c>
    </row>
    <row r="4" spans="1:2" x14ac:dyDescent="0.45">
      <c r="A4" s="37" t="s">
        <v>52</v>
      </c>
      <c r="B4" s="38">
        <f>B2*B3/12</f>
        <v>41.666666666666664</v>
      </c>
    </row>
    <row r="6" spans="1:2" x14ac:dyDescent="0.45">
      <c r="A6" s="33" t="s">
        <v>42</v>
      </c>
    </row>
    <row r="7" spans="1:2" x14ac:dyDescent="0.45">
      <c r="A7" s="42" t="s">
        <v>16</v>
      </c>
    </row>
    <row r="8" spans="1:2" x14ac:dyDescent="0.45">
      <c r="A8" s="25" t="s">
        <v>17</v>
      </c>
    </row>
    <row r="9" spans="1:2" x14ac:dyDescent="0.45">
      <c r="A9" s="25" t="s">
        <v>18</v>
      </c>
    </row>
    <row r="10" spans="1:2" x14ac:dyDescent="0.45">
      <c r="A10" s="25" t="s">
        <v>19</v>
      </c>
    </row>
    <row r="11" spans="1:2" x14ac:dyDescent="0.45">
      <c r="A11" s="25" t="s">
        <v>34</v>
      </c>
    </row>
    <row r="12" spans="1:2" x14ac:dyDescent="0.45">
      <c r="A12" s="25" t="s">
        <v>20</v>
      </c>
    </row>
    <row r="13" spans="1:2" x14ac:dyDescent="0.45">
      <c r="A13" s="25" t="s">
        <v>1</v>
      </c>
    </row>
    <row r="14" spans="1:2" x14ac:dyDescent="0.45">
      <c r="A14" s="25" t="s">
        <v>22</v>
      </c>
    </row>
    <row r="15" spans="1:2" x14ac:dyDescent="0.45">
      <c r="A15" s="25" t="s">
        <v>21</v>
      </c>
    </row>
    <row r="16" spans="1:2" x14ac:dyDescent="0.45">
      <c r="A16" s="25" t="s">
        <v>23</v>
      </c>
    </row>
    <row r="17" spans="1:1" x14ac:dyDescent="0.45">
      <c r="A17" s="25" t="s">
        <v>24</v>
      </c>
    </row>
    <row r="18" spans="1:1" x14ac:dyDescent="0.45">
      <c r="A18" s="27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AF83E-E27C-4104-807B-DB23A2DB8779}">
  <dimension ref="A1:B21"/>
  <sheetViews>
    <sheetView workbookViewId="0">
      <selection activeCell="G8" sqref="G8"/>
    </sheetView>
  </sheetViews>
  <sheetFormatPr defaultRowHeight="14.25" x14ac:dyDescent="0.45"/>
  <cols>
    <col min="1" max="1" width="40.73046875" customWidth="1"/>
    <col min="2" max="2" width="10.3984375" bestFit="1" customWidth="1"/>
  </cols>
  <sheetData>
    <row r="1" spans="1:2" x14ac:dyDescent="0.45">
      <c r="A1" s="5" t="s">
        <v>10</v>
      </c>
    </row>
    <row r="3" spans="1:2" x14ac:dyDescent="0.45">
      <c r="A3" s="5" t="s">
        <v>36</v>
      </c>
    </row>
    <row r="4" spans="1:2" x14ac:dyDescent="0.45">
      <c r="A4" s="48" t="str">
        <f>Handleiding!A14</f>
        <v>Kale huur van de te verhuren kamer per maand</v>
      </c>
      <c r="B4" s="11">
        <f>Handleiding!B14</f>
        <v>250</v>
      </c>
    </row>
    <row r="5" spans="1:2" x14ac:dyDescent="0.45">
      <c r="A5" s="25" t="s">
        <v>11</v>
      </c>
      <c r="B5" s="26">
        <f>Servicekosten!B19</f>
        <v>112.72499999999997</v>
      </c>
    </row>
    <row r="6" spans="1:2" x14ac:dyDescent="0.45">
      <c r="A6" s="28" t="s">
        <v>15</v>
      </c>
      <c r="B6" s="31">
        <f>'Roerende zaken'!B4</f>
        <v>41.666666666666664</v>
      </c>
    </row>
    <row r="7" spans="1:2" x14ac:dyDescent="0.45">
      <c r="A7" s="69" t="s">
        <v>65</v>
      </c>
      <c r="B7" s="70">
        <f>SUM(B4:B6)</f>
        <v>404.39166666666665</v>
      </c>
    </row>
    <row r="8" spans="1:2" x14ac:dyDescent="0.45">
      <c r="A8" s="4"/>
      <c r="B8" s="3"/>
    </row>
    <row r="9" spans="1:2" x14ac:dyDescent="0.45">
      <c r="A9" s="6" t="s">
        <v>37</v>
      </c>
      <c r="B9" s="3"/>
    </row>
    <row r="10" spans="1:2" x14ac:dyDescent="0.45">
      <c r="A10" s="22" t="s">
        <v>47</v>
      </c>
      <c r="B10" s="29">
        <f>B4</f>
        <v>250</v>
      </c>
    </row>
    <row r="11" spans="1:2" x14ac:dyDescent="0.45">
      <c r="A11" s="27" t="s">
        <v>48</v>
      </c>
      <c r="B11" s="30">
        <v>15</v>
      </c>
    </row>
    <row r="12" spans="1:2" x14ac:dyDescent="0.45">
      <c r="B12" s="32"/>
    </row>
    <row r="13" spans="1:2" x14ac:dyDescent="0.45">
      <c r="A13" s="5" t="s">
        <v>41</v>
      </c>
    </row>
    <row r="14" spans="1:2" x14ac:dyDescent="0.45">
      <c r="A14" s="22" t="s">
        <v>12</v>
      </c>
      <c r="B14" s="22">
        <v>12</v>
      </c>
    </row>
    <row r="15" spans="1:2" x14ac:dyDescent="0.45">
      <c r="A15" s="25" t="s">
        <v>13</v>
      </c>
      <c r="B15" s="16">
        <f>B7*B14</f>
        <v>4852.7</v>
      </c>
    </row>
    <row r="16" spans="1:2" x14ac:dyDescent="0.45">
      <c r="A16" s="23" t="s">
        <v>14</v>
      </c>
      <c r="B16" s="24">
        <f>B10+(B11*B14)</f>
        <v>430</v>
      </c>
    </row>
    <row r="17" spans="1:2" x14ac:dyDescent="0.45">
      <c r="A17" s="25" t="s">
        <v>66</v>
      </c>
      <c r="B17" s="16">
        <f>B15-B16</f>
        <v>4422.7</v>
      </c>
    </row>
    <row r="18" spans="1:2" x14ac:dyDescent="0.45">
      <c r="A18" s="28" t="s">
        <v>67</v>
      </c>
      <c r="B18" s="31">
        <f>B17/B14</f>
        <v>368.55833333333334</v>
      </c>
    </row>
    <row r="20" spans="1:2" ht="57" x14ac:dyDescent="0.45">
      <c r="A20" s="2" t="s">
        <v>68</v>
      </c>
    </row>
    <row r="21" spans="1:2" x14ac:dyDescent="0.45">
      <c r="A21" s="49" t="s">
        <v>55</v>
      </c>
    </row>
  </sheetData>
  <hyperlinks>
    <hyperlink ref="A21" r:id="rId1" xr:uid="{22EFD64B-17D8-43EB-A1CE-F17105CA7139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5d0708-7ca1-4634-8a79-8b2b71d7f809" xsi:nil="true"/>
    <lcf76f155ced4ddcb4097134ff3c332f xmlns="50bb60c9-6cc3-4123-94fc-d6eb4068446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F6C56B1AB2AC4CB87FA559A4F49DAE" ma:contentTypeVersion="18" ma:contentTypeDescription="Een nieuw document maken." ma:contentTypeScope="" ma:versionID="9a7501e7d2ae5254d9b83751144b5478">
  <xsd:schema xmlns:xsd="http://www.w3.org/2001/XMLSchema" xmlns:xs="http://www.w3.org/2001/XMLSchema" xmlns:p="http://schemas.microsoft.com/office/2006/metadata/properties" xmlns:ns2="50bb60c9-6cc3-4123-94fc-d6eb40684464" xmlns:ns3="155d0708-7ca1-4634-8a79-8b2b71d7f809" targetNamespace="http://schemas.microsoft.com/office/2006/metadata/properties" ma:root="true" ma:fieldsID="2f9931ab394b4be8d54410a3e987f8b3" ns2:_="" ns3:_="">
    <xsd:import namespace="50bb60c9-6cc3-4123-94fc-d6eb40684464"/>
    <xsd:import namespace="155d0708-7ca1-4634-8a79-8b2b71d7f8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b60c9-6cc3-4123-94fc-d6eb40684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0425a340-ec4a-4a66-9d86-1e95d5edc7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d0708-7ca1-4634-8a79-8b2b71d7f80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9157b83-0352-4142-878d-1e2d6389122d}" ma:internalName="TaxCatchAll" ma:showField="CatchAllData" ma:web="155d0708-7ca1-4634-8a79-8b2b71d7f8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FB9390-266D-4846-8555-6F657FFC5C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008CB9-EC56-41C7-8FC9-F75ED0365316}">
  <ds:schemaRefs>
    <ds:schemaRef ds:uri="http://schemas.microsoft.com/office/2006/metadata/properties"/>
    <ds:schemaRef ds:uri="http://schemas.microsoft.com/office/infopath/2007/PartnerControls"/>
    <ds:schemaRef ds:uri="155d0708-7ca1-4634-8a79-8b2b71d7f809"/>
    <ds:schemaRef ds:uri="50bb60c9-6cc3-4123-94fc-d6eb40684464"/>
  </ds:schemaRefs>
</ds:datastoreItem>
</file>

<file path=customXml/itemProps3.xml><?xml version="1.0" encoding="utf-8"?>
<ds:datastoreItem xmlns:ds="http://schemas.openxmlformats.org/officeDocument/2006/customXml" ds:itemID="{95CF27E3-A1E5-43B6-88F9-63C5413D1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bb60c9-6cc3-4123-94fc-d6eb40684464"/>
    <ds:schemaRef ds:uri="155d0708-7ca1-4634-8a79-8b2b71d7f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Handleiding</vt:lpstr>
      <vt:lpstr>Servicekosten</vt:lpstr>
      <vt:lpstr>Roerende zaken</vt:lpstr>
      <vt:lpstr>Opbrengsten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Van Min</dc:creator>
  <cp:lastModifiedBy>Xanne Freesen</cp:lastModifiedBy>
  <dcterms:created xsi:type="dcterms:W3CDTF">2024-12-19T14:13:21Z</dcterms:created>
  <dcterms:modified xsi:type="dcterms:W3CDTF">2025-06-11T11:07:48Z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0x010100BCF6C56B1AB2AC4CB87FA559A4F49DAE</vt:lpwstr>
  </property>
  <property fmtid="{D5CDD505-2E9C-101B-9397-08002B2CF9AE}" pid="3" name="MediaServiceImageTags">
    <vt:lpwstr/>
  </property>
</Properties>
</file>